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meie\sim\users\47904044919\Documents\Eelarve käskkirjad\2025\"/>
    </mc:Choice>
  </mc:AlternateContent>
  <xr:revisionPtr revIDLastSave="0" documentId="13_ncr:1_{D6EC755B-DEC4-4B19-8C19-56D7E91816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1" sheetId="1" r:id="rId1"/>
  </sheets>
  <definedNames>
    <definedName name="_xlnm._FilterDatabase" localSheetId="0" hidden="1">'Lisa 1'!$A$16:$B$155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9" i="1" l="1"/>
  <c r="B151" i="1" l="1"/>
  <c r="B149" i="1"/>
  <c r="B70" i="1" l="1"/>
  <c r="B60" i="1"/>
  <c r="B27" i="1"/>
  <c r="B147" i="1" l="1"/>
  <c r="B153" i="1"/>
  <c r="B143" i="1"/>
  <c r="B136" i="1"/>
  <c r="B7" i="1" l="1"/>
  <c r="B42" i="1"/>
  <c r="B17" i="1"/>
  <c r="B145" i="1" l="1"/>
  <c r="B141" i="1"/>
  <c r="B134" i="1"/>
  <c r="B127" i="1"/>
  <c r="B123" i="1"/>
  <c r="B122" i="1" s="1"/>
  <c r="B119" i="1"/>
  <c r="B115" i="1"/>
  <c r="B112" i="1"/>
  <c r="B108" i="1"/>
  <c r="B105" i="1"/>
  <c r="B101" i="1"/>
  <c r="B97" i="1"/>
  <c r="B93" i="1"/>
  <c r="B84" i="1"/>
  <c r="B88" i="1"/>
  <c r="B80" i="1"/>
  <c r="B75" i="1"/>
  <c r="B66" i="1"/>
  <c r="B50" i="1"/>
  <c r="B46" i="1"/>
  <c r="B38" i="1"/>
  <c r="B54" i="1"/>
  <c r="B34" i="1"/>
  <c r="B22" i="1"/>
  <c r="B15" i="1" l="1"/>
  <c r="B103" i="1"/>
  <c r="B14" i="1" l="1"/>
</calcChain>
</file>

<file path=xl/sharedStrings.xml><?xml version="1.0" encoding="utf-8"?>
<sst xmlns="http://schemas.openxmlformats.org/spreadsheetml/2006/main" count="153" uniqueCount="68">
  <si>
    <t>Siseministeerium</t>
  </si>
  <si>
    <t>Kaitsepolitseiamet</t>
  </si>
  <si>
    <t>Päästeamet</t>
  </si>
  <si>
    <t>SMIT</t>
  </si>
  <si>
    <t>Sisekaitseakadeemia</t>
  </si>
  <si>
    <t>Politsei- ja Piirivalveamet</t>
  </si>
  <si>
    <t>Häirekeskus</t>
  </si>
  <si>
    <t>TULUD</t>
  </si>
  <si>
    <t>Saadud toetused</t>
  </si>
  <si>
    <t>Riigilõivud</t>
  </si>
  <si>
    <t>Tulu majandustegevusest</t>
  </si>
  <si>
    <t>Tulu põhivara ja varude müügist</t>
  </si>
  <si>
    <t>Muud tulud</t>
  </si>
  <si>
    <t>Tulemusvaldkond: Siseturvalisus</t>
  </si>
  <si>
    <t>Tulemusvaldkond: Sidus ühiskond</t>
  </si>
  <si>
    <t>Käibemaks</t>
  </si>
  <si>
    <t>sh käibemaks</t>
  </si>
  <si>
    <t>KULUD, sh amortisatsioon</t>
  </si>
  <si>
    <t>Õnnetuste, süütegude ja varakahjude ennetamine, sh</t>
  </si>
  <si>
    <t>Siseturvalisuse vabatahtlike kaasamine, sh</t>
  </si>
  <si>
    <t>Avaliku korra tagamine, sh</t>
  </si>
  <si>
    <t>Demineerimine, sh</t>
  </si>
  <si>
    <t>Põhiseadusliku korra tagamine, sh</t>
  </si>
  <si>
    <t>Raske ja organiseeritud kuritegevuse vastane võitlus, sh</t>
  </si>
  <si>
    <t>Elanikkonnakaitse, kriisideks valmisolek ja lahendamine, sh</t>
  </si>
  <si>
    <t>Piirihaldus, sh</t>
  </si>
  <si>
    <t>Rände- ja kodakondsuspoliitika kujundamine ning elluviimine, sh</t>
  </si>
  <si>
    <t>Isikute tõsikindel tuvastamine ja dokumentide välja andmine, sh</t>
  </si>
  <si>
    <t>Migratsioonijärelevalve, sh</t>
  </si>
  <si>
    <t>Tasemeõpe ja täienduskoolitus Sisekaitseakadeemias, sh</t>
  </si>
  <si>
    <t>Sisekaitseakadeemia teadus-, arendus- ja innovatsioontegevus, sh</t>
  </si>
  <si>
    <t>Trahvid ja muud varalised karistused</t>
  </si>
  <si>
    <t>IN003000: Transpordivahendid</t>
  </si>
  <si>
    <t>IN005000: Muud investeeringud</t>
  </si>
  <si>
    <t>IN002000: IT investeeringud</t>
  </si>
  <si>
    <t>IN100106: Sisekaitseakateemia Kase tn kompleks</t>
  </si>
  <si>
    <t>IN101299: Sisekaitseakadeemia ühiselamute rekonstrueerimine</t>
  </si>
  <si>
    <t>IN004001: Õhusõidukite hooldus ja varuosad</t>
  </si>
  <si>
    <t>IN004000: Masinad ja seadmed</t>
  </si>
  <si>
    <t>IN002006: Isikut tõendavate dokumentide väljastamine</t>
  </si>
  <si>
    <t>Turvalise keskkonna kujundamine, sh</t>
  </si>
  <si>
    <t>Kogukondliku arengu toetamine, sh</t>
  </si>
  <si>
    <t>Usuvabaduse kindlustamine, sh</t>
  </si>
  <si>
    <t>Rahvastikuregistri andmekvaliteedi tõstmine, sh</t>
  </si>
  <si>
    <t>Rahvastikuregistri kasutusmugavuse parandamine, sh</t>
  </si>
  <si>
    <t>Erakondade rahastamine, sh</t>
  </si>
  <si>
    <t>Investeeringud, sh</t>
  </si>
  <si>
    <t>Abi osutamine Eesti päästepiirkonnas, sh</t>
  </si>
  <si>
    <t>IN100108: Idapiiri ehitus</t>
  </si>
  <si>
    <t>LISA 1</t>
  </si>
  <si>
    <t>Käskkirja "Siseministeeriumi valitsemisala 2025. aasta riigieelarve liigenduse kinnitamine" juurde</t>
  </si>
  <si>
    <t>Siseministeeriumi valitsemisala 2025. aasta riigieelarve liigendus</t>
  </si>
  <si>
    <t>KAISi planeeritud 2025. aasta eelarve</t>
  </si>
  <si>
    <t>Ennetava ja turvalise elukeskkonna kujundamise programm</t>
  </si>
  <si>
    <t>Kiire ja asjatundliku abi programm</t>
  </si>
  <si>
    <t>Kindla sisejulgeoleku programm</t>
  </si>
  <si>
    <t>Targa ja innovaatilise siseturvalisuse programm</t>
  </si>
  <si>
    <t>Eesti arengut toetava kodakondsus- rände- ja identiteedihalduspoliitika programm</t>
  </si>
  <si>
    <t>Kogukondliku Eesti programm</t>
  </si>
  <si>
    <t>Nutika rahvastikuarvestuse programm</t>
  </si>
  <si>
    <t>Erakondade rahastamise programm</t>
  </si>
  <si>
    <t>Päästmine maismaal ja siseveekogudel, sh</t>
  </si>
  <si>
    <t>Süüteomenetlus, sh</t>
  </si>
  <si>
    <t>IKT-teenuste pakkumine SIMi valitsemisalast väljapoole, sh</t>
  </si>
  <si>
    <t>IN104521: Kardla lõhkamiskoht</t>
  </si>
  <si>
    <t>IN104523: Lõhangu lõhkamiskoht</t>
  </si>
  <si>
    <t>IN104524: Potsepa lõhkamiskoht</t>
  </si>
  <si>
    <t>Hädaabiteadete vastuvõtmine ning abi väljasaatmine,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</si>
</sst>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color indexed="8"/>
      <name val="Calibri"/>
      <family val="2"/>
      <scheme val="minor"/>
    </font>
    <font>
      <sz val="10"/>
      <color theme="1"/>
      <name val="Times New Roman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3" fontId="2" fillId="0" borderId="0" xfId="0" applyNumberFormat="1" applyFont="1" applyAlignment="1" applyProtection="1">
      <alignment horizontal="right" vertical="top"/>
      <protection locked="0"/>
    </xf>
    <xf numFmtId="4" fontId="2" fillId="0" borderId="0" xfId="0" applyNumberFormat="1" applyFont="1" applyAlignment="1" applyProtection="1">
      <alignment horizontal="right" vertical="top"/>
      <protection locked="0"/>
    </xf>
    <xf numFmtId="3" fontId="3" fillId="0" borderId="1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6" fillId="0" borderId="0" xfId="0" applyFont="1"/>
    <xf numFmtId="3" fontId="6" fillId="0" borderId="0" xfId="0" applyNumberFormat="1" applyFont="1"/>
    <xf numFmtId="3" fontId="3" fillId="2" borderId="1" xfId="1" applyNumberFormat="1" applyFont="1" applyFill="1" applyBorder="1" applyAlignment="1">
      <alignment horizontal="left" wrapText="1"/>
    </xf>
    <xf numFmtId="3" fontId="1" fillId="0" borderId="1" xfId="0" applyNumberFormat="1" applyFont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49" fontId="3" fillId="5" borderId="1" xfId="0" applyNumberFormat="1" applyFont="1" applyFill="1" applyBorder="1" applyAlignment="1">
      <alignment horizontal="left" vertical="center"/>
    </xf>
    <xf numFmtId="3" fontId="3" fillId="5" borderId="3" xfId="0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3" fontId="3" fillId="5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/>
    <xf numFmtId="3" fontId="3" fillId="5" borderId="1" xfId="0" applyNumberFormat="1" applyFont="1" applyFill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3" fillId="5" borderId="2" xfId="0" applyNumberFormat="1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0" fontId="9" fillId="0" borderId="1" xfId="0" applyFont="1" applyBorder="1"/>
    <xf numFmtId="0" fontId="7" fillId="0" borderId="0" xfId="0" applyFont="1"/>
    <xf numFmtId="49" fontId="3" fillId="0" borderId="1" xfId="0" applyNumberFormat="1" applyFont="1" applyBorder="1" applyAlignment="1">
      <alignment horizontal="left" vertical="center" indent="4"/>
    </xf>
    <xf numFmtId="3" fontId="3" fillId="0" borderId="1" xfId="0" applyNumberFormat="1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E166"/>
  <sheetViews>
    <sheetView tabSelected="1" zoomScaleNormal="100" workbookViewId="0">
      <pane ySplit="6" topLeftCell="A7" activePane="bottomLeft" state="frozen"/>
      <selection pane="bottomLeft" activeCell="L16" sqref="L16"/>
    </sheetView>
  </sheetViews>
  <sheetFormatPr defaultRowHeight="15" outlineLevelRow="2" x14ac:dyDescent="0.25"/>
  <cols>
    <col min="1" max="1" width="63.28515625" bestFit="1" customWidth="1"/>
    <col min="2" max="2" width="33" customWidth="1"/>
    <col min="3" max="3" width="11" bestFit="1" customWidth="1"/>
  </cols>
  <sheetData>
    <row r="1" spans="1:4" x14ac:dyDescent="0.25">
      <c r="B1" s="3" t="s">
        <v>49</v>
      </c>
      <c r="D1" s="1"/>
    </row>
    <row r="2" spans="1:4" x14ac:dyDescent="0.25">
      <c r="B2" s="3" t="s">
        <v>50</v>
      </c>
      <c r="D2" s="1"/>
    </row>
    <row r="3" spans="1:4" x14ac:dyDescent="0.25">
      <c r="B3" s="3"/>
      <c r="D3" s="1"/>
    </row>
    <row r="4" spans="1:4" x14ac:dyDescent="0.25">
      <c r="A4" s="1" t="s">
        <v>51</v>
      </c>
      <c r="B4" s="2"/>
      <c r="C4" s="1"/>
      <c r="D4" s="1"/>
    </row>
    <row r="5" spans="1:4" x14ac:dyDescent="0.25">
      <c r="A5" s="1"/>
      <c r="B5" s="2"/>
      <c r="C5" s="1"/>
      <c r="D5" s="1"/>
    </row>
    <row r="6" spans="1:4" x14ac:dyDescent="0.25">
      <c r="B6" s="11" t="s">
        <v>52</v>
      </c>
      <c r="C6" s="5"/>
      <c r="D6" s="4"/>
    </row>
    <row r="7" spans="1:4" x14ac:dyDescent="0.25">
      <c r="A7" s="23" t="s">
        <v>7</v>
      </c>
      <c r="B7" s="13">
        <f>SUM(B8:B13)</f>
        <v>87758665.863100037</v>
      </c>
    </row>
    <row r="8" spans="1:4" x14ac:dyDescent="0.25">
      <c r="A8" s="24" t="s">
        <v>8</v>
      </c>
      <c r="B8" s="12">
        <v>30540713.510000031</v>
      </c>
    </row>
    <row r="9" spans="1:4" x14ac:dyDescent="0.25">
      <c r="A9" s="22" t="s">
        <v>9</v>
      </c>
      <c r="B9" s="12">
        <v>14532172.350599999</v>
      </c>
    </row>
    <row r="10" spans="1:4" x14ac:dyDescent="0.25">
      <c r="A10" s="22" t="s">
        <v>10</v>
      </c>
      <c r="B10" s="12">
        <v>2987148.0013999995</v>
      </c>
    </row>
    <row r="11" spans="1:4" x14ac:dyDescent="0.25">
      <c r="A11" s="22" t="s">
        <v>11</v>
      </c>
      <c r="B11" s="12">
        <v>3962000.0001999997</v>
      </c>
    </row>
    <row r="12" spans="1:4" x14ac:dyDescent="0.25">
      <c r="A12" s="22" t="s">
        <v>31</v>
      </c>
      <c r="B12" s="12">
        <v>34835132.000200003</v>
      </c>
    </row>
    <row r="13" spans="1:4" x14ac:dyDescent="0.25">
      <c r="A13" s="22" t="s">
        <v>12</v>
      </c>
      <c r="B13" s="12">
        <v>901500.00069999974</v>
      </c>
    </row>
    <row r="14" spans="1:4" x14ac:dyDescent="0.25">
      <c r="A14" s="23" t="s">
        <v>17</v>
      </c>
      <c r="B14" s="13">
        <f>B15+B103+B121</f>
        <v>551524737.33194637</v>
      </c>
    </row>
    <row r="15" spans="1:4" x14ac:dyDescent="0.25">
      <c r="A15" s="25" t="s">
        <v>13</v>
      </c>
      <c r="B15" s="15">
        <f>B17+B22+B27+B34+B54+B38+B42+B46+B50+B60+B66+B70+B75+B80+B88+B84+B93+B97+B101</f>
        <v>505312907.29976428</v>
      </c>
    </row>
    <row r="16" spans="1:4" x14ac:dyDescent="0.25">
      <c r="A16" s="26" t="s">
        <v>53</v>
      </c>
      <c r="B16" s="17"/>
    </row>
    <row r="17" spans="1:5" collapsed="1" x14ac:dyDescent="0.25">
      <c r="A17" s="30" t="s">
        <v>18</v>
      </c>
      <c r="B17" s="6">
        <f>SUM(B18:B21)</f>
        <v>8490357.0849034432</v>
      </c>
    </row>
    <row r="18" spans="1:5" hidden="1" outlineLevel="1" x14ac:dyDescent="0.25">
      <c r="A18" s="19" t="s">
        <v>0</v>
      </c>
      <c r="B18" s="20">
        <v>1295690.2010467597</v>
      </c>
      <c r="E18">
        <v>-1</v>
      </c>
    </row>
    <row r="19" spans="1:5" hidden="1" outlineLevel="1" x14ac:dyDescent="0.25">
      <c r="A19" s="19" t="s">
        <v>2</v>
      </c>
      <c r="B19" s="20">
        <v>5314075.8754208833</v>
      </c>
    </row>
    <row r="20" spans="1:5" hidden="1" outlineLevel="1" x14ac:dyDescent="0.25">
      <c r="A20" s="19" t="s">
        <v>3</v>
      </c>
      <c r="B20" s="20">
        <v>715315.67880115786</v>
      </c>
    </row>
    <row r="21" spans="1:5" hidden="1" outlineLevel="1" x14ac:dyDescent="0.25">
      <c r="A21" s="19" t="s">
        <v>5</v>
      </c>
      <c r="B21" s="20">
        <v>1165275.3296346432</v>
      </c>
    </row>
    <row r="22" spans="1:5" collapsed="1" x14ac:dyDescent="0.25">
      <c r="A22" s="30" t="s">
        <v>19</v>
      </c>
      <c r="B22" s="6">
        <f>SUM(B23:B26)</f>
        <v>8345283.4408970512</v>
      </c>
    </row>
    <row r="23" spans="1:5" hidden="1" outlineLevel="1" x14ac:dyDescent="0.25">
      <c r="A23" s="19" t="s">
        <v>0</v>
      </c>
      <c r="B23" s="20">
        <v>279799.0421821198</v>
      </c>
    </row>
    <row r="24" spans="1:5" hidden="1" outlineLevel="1" x14ac:dyDescent="0.25">
      <c r="A24" s="19" t="s">
        <v>2</v>
      </c>
      <c r="B24" s="20">
        <v>5008812.5595173314</v>
      </c>
    </row>
    <row r="25" spans="1:5" hidden="1" outlineLevel="1" x14ac:dyDescent="0.25">
      <c r="A25" s="19" t="s">
        <v>3</v>
      </c>
      <c r="B25" s="20">
        <v>142103.75154100396</v>
      </c>
    </row>
    <row r="26" spans="1:5" hidden="1" outlineLevel="1" x14ac:dyDescent="0.25">
      <c r="A26" s="19" t="s">
        <v>5</v>
      </c>
      <c r="B26" s="20">
        <v>2914568.0876565962</v>
      </c>
    </row>
    <row r="27" spans="1:5" collapsed="1" x14ac:dyDescent="0.25">
      <c r="A27" s="30" t="s">
        <v>40</v>
      </c>
      <c r="B27" s="6">
        <f>SUM(B28:B32)</f>
        <v>22315597.101038717</v>
      </c>
    </row>
    <row r="28" spans="1:5" hidden="1" outlineLevel="1" x14ac:dyDescent="0.25">
      <c r="A28" s="19" t="s">
        <v>0</v>
      </c>
      <c r="B28" s="20">
        <v>166137.74671461576</v>
      </c>
    </row>
    <row r="29" spans="1:5" hidden="1" outlineLevel="1" x14ac:dyDescent="0.25">
      <c r="A29" s="19" t="s">
        <v>2</v>
      </c>
      <c r="B29" s="20">
        <v>2686690.1391268428</v>
      </c>
    </row>
    <row r="30" spans="1:5" hidden="1" outlineLevel="1" x14ac:dyDescent="0.25">
      <c r="A30" s="19" t="s">
        <v>3</v>
      </c>
      <c r="B30" s="20">
        <v>2382795.3269089083</v>
      </c>
    </row>
    <row r="31" spans="1:5" hidden="1" outlineLevel="1" x14ac:dyDescent="0.25">
      <c r="A31" s="19" t="s">
        <v>5</v>
      </c>
      <c r="B31" s="20">
        <v>15117176.725567304</v>
      </c>
    </row>
    <row r="32" spans="1:5" hidden="1" outlineLevel="1" x14ac:dyDescent="0.25">
      <c r="A32" s="19" t="s">
        <v>6</v>
      </c>
      <c r="B32" s="20">
        <v>1962797.162721046</v>
      </c>
    </row>
    <row r="33" spans="1:2" x14ac:dyDescent="0.25">
      <c r="A33" s="26" t="s">
        <v>54</v>
      </c>
      <c r="B33" s="17"/>
    </row>
    <row r="34" spans="1:2" collapsed="1" x14ac:dyDescent="0.25">
      <c r="A34" s="30" t="s">
        <v>67</v>
      </c>
      <c r="B34" s="6">
        <f>SUM(B35:B37)</f>
        <v>8702609.9111002274</v>
      </c>
    </row>
    <row r="35" spans="1:2" hidden="1" outlineLevel="1" x14ac:dyDescent="0.25">
      <c r="A35" s="19" t="s">
        <v>0</v>
      </c>
      <c r="B35" s="20">
        <v>327059.46283529175</v>
      </c>
    </row>
    <row r="36" spans="1:2" hidden="1" outlineLevel="1" x14ac:dyDescent="0.25">
      <c r="A36" s="19" t="s">
        <v>3</v>
      </c>
      <c r="B36" s="20">
        <v>1939465.5935876167</v>
      </c>
    </row>
    <row r="37" spans="1:2" hidden="1" outlineLevel="1" x14ac:dyDescent="0.25">
      <c r="A37" s="19" t="s">
        <v>6</v>
      </c>
      <c r="B37" s="20">
        <v>6436084.8546773186</v>
      </c>
    </row>
    <row r="38" spans="1:2" collapsed="1" x14ac:dyDescent="0.25">
      <c r="A38" s="30" t="s">
        <v>20</v>
      </c>
      <c r="B38" s="6">
        <f>SUM(B39:B41)</f>
        <v>76996878.628246859</v>
      </c>
    </row>
    <row r="39" spans="1:2" hidden="1" outlineLevel="1" x14ac:dyDescent="0.25">
      <c r="A39" s="19" t="s">
        <v>0</v>
      </c>
      <c r="B39" s="20">
        <v>648219.20963374374</v>
      </c>
    </row>
    <row r="40" spans="1:2" hidden="1" outlineLevel="1" x14ac:dyDescent="0.25">
      <c r="A40" s="19" t="s">
        <v>3</v>
      </c>
      <c r="B40" s="20">
        <v>6958744.6907064049</v>
      </c>
    </row>
    <row r="41" spans="1:2" hidden="1" outlineLevel="1" x14ac:dyDescent="0.25">
      <c r="A41" s="19" t="s">
        <v>5</v>
      </c>
      <c r="B41" s="20">
        <v>69389914.727906704</v>
      </c>
    </row>
    <row r="42" spans="1:2" collapsed="1" x14ac:dyDescent="0.25">
      <c r="A42" s="30" t="s">
        <v>21</v>
      </c>
      <c r="B42" s="6">
        <f>SUM(B43:B45)</f>
        <v>6031539.0831094217</v>
      </c>
    </row>
    <row r="43" spans="1:2" hidden="1" outlineLevel="1" x14ac:dyDescent="0.25">
      <c r="A43" s="19" t="s">
        <v>0</v>
      </c>
      <c r="B43" s="20">
        <v>53491.897330070118</v>
      </c>
    </row>
    <row r="44" spans="1:2" hidden="1" outlineLevel="1" x14ac:dyDescent="0.25">
      <c r="A44" s="19" t="s">
        <v>2</v>
      </c>
      <c r="B44" s="20">
        <v>5401562.1305676941</v>
      </c>
    </row>
    <row r="45" spans="1:2" hidden="1" outlineLevel="1" x14ac:dyDescent="0.25">
      <c r="A45" s="19" t="s">
        <v>3</v>
      </c>
      <c r="B45" s="20">
        <v>576485.05521165789</v>
      </c>
    </row>
    <row r="46" spans="1:2" collapsed="1" x14ac:dyDescent="0.25">
      <c r="A46" s="30" t="s">
        <v>61</v>
      </c>
      <c r="B46" s="6">
        <f>SUM(B47:B49)</f>
        <v>78399125.294092819</v>
      </c>
    </row>
    <row r="47" spans="1:2" hidden="1" outlineLevel="1" x14ac:dyDescent="0.25">
      <c r="A47" s="19" t="s">
        <v>0</v>
      </c>
      <c r="B47" s="20">
        <v>404428.95602345682</v>
      </c>
    </row>
    <row r="48" spans="1:2" hidden="1" outlineLevel="1" x14ac:dyDescent="0.25">
      <c r="A48" s="19" t="s">
        <v>2</v>
      </c>
      <c r="B48" s="20">
        <v>75460808.975499377</v>
      </c>
    </row>
    <row r="49" spans="1:2" hidden="1" outlineLevel="1" x14ac:dyDescent="0.25">
      <c r="A49" s="19" t="s">
        <v>3</v>
      </c>
      <c r="B49" s="20">
        <v>2533887.3625699817</v>
      </c>
    </row>
    <row r="50" spans="1:2" collapsed="1" x14ac:dyDescent="0.25">
      <c r="A50" s="30" t="s">
        <v>47</v>
      </c>
      <c r="B50" s="6">
        <f>SUM(B51:B53)</f>
        <v>16651577.221852072</v>
      </c>
    </row>
    <row r="51" spans="1:2" hidden="1" outlineLevel="1" x14ac:dyDescent="0.25">
      <c r="A51" s="19" t="s">
        <v>0</v>
      </c>
      <c r="B51" s="20">
        <v>311222.58814916178</v>
      </c>
    </row>
    <row r="52" spans="1:2" hidden="1" outlineLevel="1" x14ac:dyDescent="0.25">
      <c r="A52" s="19" t="s">
        <v>3</v>
      </c>
      <c r="B52" s="20">
        <v>736640.27883386426</v>
      </c>
    </row>
    <row r="53" spans="1:2" hidden="1" outlineLevel="1" x14ac:dyDescent="0.25">
      <c r="A53" s="19" t="s">
        <v>5</v>
      </c>
      <c r="B53" s="20">
        <v>15603714.354869045</v>
      </c>
    </row>
    <row r="54" spans="1:2" collapsed="1" x14ac:dyDescent="0.25">
      <c r="A54" s="30" t="s">
        <v>62</v>
      </c>
      <c r="B54" s="6">
        <f>SUM(B55:B58)</f>
        <v>38498598.182718381</v>
      </c>
    </row>
    <row r="55" spans="1:2" hidden="1" outlineLevel="1" x14ac:dyDescent="0.25">
      <c r="A55" s="19" t="s">
        <v>0</v>
      </c>
      <c r="B55" s="20">
        <v>1337891.6230421544</v>
      </c>
    </row>
    <row r="56" spans="1:2" hidden="1" outlineLevel="1" x14ac:dyDescent="0.25">
      <c r="A56" s="19" t="s">
        <v>2</v>
      </c>
      <c r="B56" s="20">
        <v>781478.76362979703</v>
      </c>
    </row>
    <row r="57" spans="1:2" hidden="1" outlineLevel="1" x14ac:dyDescent="0.25">
      <c r="A57" s="19" t="s">
        <v>3</v>
      </c>
      <c r="B57" s="20">
        <v>3427942.6781849139</v>
      </c>
    </row>
    <row r="58" spans="1:2" hidden="1" outlineLevel="1" x14ac:dyDescent="0.25">
      <c r="A58" s="19" t="s">
        <v>5</v>
      </c>
      <c r="B58" s="20">
        <v>32951285.117861513</v>
      </c>
    </row>
    <row r="59" spans="1:2" x14ac:dyDescent="0.25">
      <c r="A59" s="26" t="s">
        <v>55</v>
      </c>
      <c r="B59" s="17"/>
    </row>
    <row r="60" spans="1:2" collapsed="1" x14ac:dyDescent="0.25">
      <c r="A60" s="30" t="s">
        <v>22</v>
      </c>
      <c r="B60" s="6">
        <f>SUM(B61:B65)</f>
        <v>57540945.567688495</v>
      </c>
    </row>
    <row r="61" spans="1:2" hidden="1" outlineLevel="1" x14ac:dyDescent="0.25">
      <c r="A61" s="19" t="s">
        <v>0</v>
      </c>
      <c r="B61" s="20">
        <v>557382.35822437739</v>
      </c>
    </row>
    <row r="62" spans="1:2" hidden="1" outlineLevel="1" x14ac:dyDescent="0.25">
      <c r="A62" s="19" t="s">
        <v>1</v>
      </c>
      <c r="B62" s="20">
        <v>45872564.999799997</v>
      </c>
    </row>
    <row r="63" spans="1:2" hidden="1" outlineLevel="1" x14ac:dyDescent="0.25">
      <c r="A63" s="19" t="s">
        <v>2</v>
      </c>
      <c r="B63" s="20">
        <v>621959.83114016638</v>
      </c>
    </row>
    <row r="64" spans="1:2" hidden="1" outlineLevel="1" x14ac:dyDescent="0.25">
      <c r="A64" s="19" t="s">
        <v>3</v>
      </c>
      <c r="B64" s="20">
        <v>687064.32113523537</v>
      </c>
    </row>
    <row r="65" spans="1:2" hidden="1" outlineLevel="1" x14ac:dyDescent="0.25">
      <c r="A65" s="19" t="s">
        <v>5</v>
      </c>
      <c r="B65" s="20">
        <v>9801974.0573887192</v>
      </c>
    </row>
    <row r="66" spans="1:2" collapsed="1" x14ac:dyDescent="0.25">
      <c r="A66" s="30" t="s">
        <v>23</v>
      </c>
      <c r="B66" s="6">
        <f>SUM(B67:B69)</f>
        <v>42779637.419686854</v>
      </c>
    </row>
    <row r="67" spans="1:2" hidden="1" outlineLevel="1" x14ac:dyDescent="0.25">
      <c r="A67" s="19" t="s">
        <v>0</v>
      </c>
      <c r="B67" s="20">
        <v>3440020.9289164133</v>
      </c>
    </row>
    <row r="68" spans="1:2" hidden="1" outlineLevel="1" x14ac:dyDescent="0.25">
      <c r="A68" s="19" t="s">
        <v>3</v>
      </c>
      <c r="B68" s="20">
        <v>2809076.4444472352</v>
      </c>
    </row>
    <row r="69" spans="1:2" hidden="1" outlineLevel="1" x14ac:dyDescent="0.25">
      <c r="A69" s="19" t="s">
        <v>5</v>
      </c>
      <c r="B69" s="20">
        <v>36530540.046323203</v>
      </c>
    </row>
    <row r="70" spans="1:2" collapsed="1" x14ac:dyDescent="0.25">
      <c r="A70" s="30" t="s">
        <v>24</v>
      </c>
      <c r="B70" s="6">
        <f>SUM(B71:B74)</f>
        <v>10742302.147573905</v>
      </c>
    </row>
    <row r="71" spans="1:2" hidden="1" outlineLevel="1" x14ac:dyDescent="0.25">
      <c r="A71" s="19" t="s">
        <v>0</v>
      </c>
      <c r="B71" s="20">
        <v>473692.06879012333</v>
      </c>
    </row>
    <row r="72" spans="1:2" hidden="1" outlineLevel="1" x14ac:dyDescent="0.25">
      <c r="A72" s="19" t="s">
        <v>2</v>
      </c>
      <c r="B72" s="20">
        <v>9073515.2544645164</v>
      </c>
    </row>
    <row r="73" spans="1:2" hidden="1" outlineLevel="1" x14ac:dyDescent="0.25">
      <c r="A73" s="19" t="s">
        <v>3</v>
      </c>
      <c r="B73" s="20">
        <v>837490.6023176309</v>
      </c>
    </row>
    <row r="74" spans="1:2" hidden="1" outlineLevel="1" x14ac:dyDescent="0.25">
      <c r="A74" s="19" t="s">
        <v>6</v>
      </c>
      <c r="B74" s="20">
        <v>357604.22200163396</v>
      </c>
    </row>
    <row r="75" spans="1:2" collapsed="1" x14ac:dyDescent="0.25">
      <c r="A75" s="30" t="s">
        <v>25</v>
      </c>
      <c r="B75" s="6">
        <f>SUM(B76:B78)</f>
        <v>61590483.932782136</v>
      </c>
    </row>
    <row r="76" spans="1:2" hidden="1" outlineLevel="1" x14ac:dyDescent="0.25">
      <c r="A76" s="19" t="s">
        <v>0</v>
      </c>
      <c r="B76" s="20">
        <v>1198893.3136798681</v>
      </c>
    </row>
    <row r="77" spans="1:2" hidden="1" outlineLevel="1" x14ac:dyDescent="0.25">
      <c r="A77" s="19" t="s">
        <v>3</v>
      </c>
      <c r="B77" s="20">
        <v>5114505.7439294904</v>
      </c>
    </row>
    <row r="78" spans="1:2" hidden="1" outlineLevel="1" x14ac:dyDescent="0.25">
      <c r="A78" s="19" t="s">
        <v>5</v>
      </c>
      <c r="B78" s="20">
        <v>55277084.875172779</v>
      </c>
    </row>
    <row r="79" spans="1:2" x14ac:dyDescent="0.25">
      <c r="A79" s="26" t="s">
        <v>57</v>
      </c>
      <c r="B79" s="17"/>
    </row>
    <row r="80" spans="1:2" collapsed="1" x14ac:dyDescent="0.25">
      <c r="A80" s="30" t="s">
        <v>26</v>
      </c>
      <c r="B80" s="6">
        <f>SUM(B81:B83)</f>
        <v>10813290.243523154</v>
      </c>
    </row>
    <row r="81" spans="1:2" hidden="1" outlineLevel="1" x14ac:dyDescent="0.25">
      <c r="A81" s="19" t="s">
        <v>0</v>
      </c>
      <c r="B81" s="20">
        <v>3125590.6419860553</v>
      </c>
    </row>
    <row r="82" spans="1:2" hidden="1" outlineLevel="1" x14ac:dyDescent="0.25">
      <c r="A82" s="19" t="s">
        <v>3</v>
      </c>
      <c r="B82" s="20">
        <v>2387752.1523660757</v>
      </c>
    </row>
    <row r="83" spans="1:2" hidden="1" outlineLevel="1" x14ac:dyDescent="0.25">
      <c r="A83" s="19" t="s">
        <v>5</v>
      </c>
      <c r="B83" s="20">
        <v>5299947.4491710225</v>
      </c>
    </row>
    <row r="84" spans="1:2" collapsed="1" x14ac:dyDescent="0.25">
      <c r="A84" s="30" t="s">
        <v>28</v>
      </c>
      <c r="B84" s="6">
        <f>SUM(B85:B87)</f>
        <v>7705175.2256480791</v>
      </c>
    </row>
    <row r="85" spans="1:2" hidden="1" outlineLevel="1" x14ac:dyDescent="0.25">
      <c r="A85" s="19" t="s">
        <v>0</v>
      </c>
      <c r="B85" s="20">
        <v>42779.396129748726</v>
      </c>
    </row>
    <row r="86" spans="1:2" hidden="1" outlineLevel="1" x14ac:dyDescent="0.25">
      <c r="A86" s="19" t="s">
        <v>3</v>
      </c>
      <c r="B86" s="20">
        <v>1004741.3870251272</v>
      </c>
    </row>
    <row r="87" spans="1:2" hidden="1" outlineLevel="1" x14ac:dyDescent="0.25">
      <c r="A87" s="19" t="s">
        <v>5</v>
      </c>
      <c r="B87" s="20">
        <v>6657654.4424932031</v>
      </c>
    </row>
    <row r="88" spans="1:2" collapsed="1" x14ac:dyDescent="0.25">
      <c r="A88" s="30" t="s">
        <v>27</v>
      </c>
      <c r="B88" s="6">
        <f>SUM(B89:B91)</f>
        <v>18585842.335569732</v>
      </c>
    </row>
    <row r="89" spans="1:2" hidden="1" outlineLevel="1" x14ac:dyDescent="0.25">
      <c r="A89" s="19" t="s">
        <v>0</v>
      </c>
      <c r="B89" s="20">
        <v>311680.06615932862</v>
      </c>
    </row>
    <row r="90" spans="1:2" hidden="1" outlineLevel="1" x14ac:dyDescent="0.25">
      <c r="A90" s="19" t="s">
        <v>3</v>
      </c>
      <c r="B90" s="20">
        <v>5970302.0264492463</v>
      </c>
    </row>
    <row r="91" spans="1:2" hidden="1" outlineLevel="1" x14ac:dyDescent="0.25">
      <c r="A91" s="19" t="s">
        <v>5</v>
      </c>
      <c r="B91" s="20">
        <v>12303860.242961157</v>
      </c>
    </row>
    <row r="92" spans="1:2" x14ac:dyDescent="0.25">
      <c r="A92" s="26" t="s">
        <v>56</v>
      </c>
      <c r="B92" s="17"/>
    </row>
    <row r="93" spans="1:2" collapsed="1" x14ac:dyDescent="0.25">
      <c r="A93" s="30" t="s">
        <v>29</v>
      </c>
      <c r="B93" s="6">
        <f>SUM(B94:B96)</f>
        <v>26308976.309390038</v>
      </c>
    </row>
    <row r="94" spans="1:2" hidden="1" outlineLevel="1" x14ac:dyDescent="0.25">
      <c r="A94" s="19" t="s">
        <v>0</v>
      </c>
      <c r="B94" s="20">
        <v>273489.17720340344</v>
      </c>
    </row>
    <row r="95" spans="1:2" hidden="1" outlineLevel="1" x14ac:dyDescent="0.25">
      <c r="A95" s="19" t="s">
        <v>3</v>
      </c>
      <c r="B95" s="20">
        <v>742988.60908664425</v>
      </c>
    </row>
    <row r="96" spans="1:2" hidden="1" outlineLevel="1" x14ac:dyDescent="0.25">
      <c r="A96" s="19" t="s">
        <v>4</v>
      </c>
      <c r="B96" s="20">
        <v>25292498.523099989</v>
      </c>
    </row>
    <row r="97" spans="1:2" collapsed="1" x14ac:dyDescent="0.25">
      <c r="A97" s="30" t="s">
        <v>30</v>
      </c>
      <c r="B97" s="6">
        <f>SUM(B98:B100)</f>
        <v>2991035.5959922983</v>
      </c>
    </row>
    <row r="98" spans="1:2" hidden="1" outlineLevel="1" x14ac:dyDescent="0.25">
      <c r="A98" s="19" t="s">
        <v>0</v>
      </c>
      <c r="B98" s="20">
        <v>1357428.8703656169</v>
      </c>
    </row>
    <row r="99" spans="1:2" hidden="1" outlineLevel="1" x14ac:dyDescent="0.25">
      <c r="A99" s="19" t="s">
        <v>3</v>
      </c>
      <c r="B99" s="20">
        <v>75848.405626681662</v>
      </c>
    </row>
    <row r="100" spans="1:2" hidden="1" outlineLevel="1" x14ac:dyDescent="0.25">
      <c r="A100" s="19" t="s">
        <v>4</v>
      </c>
      <c r="B100" s="20">
        <v>1557758.3199999998</v>
      </c>
    </row>
    <row r="101" spans="1:2" collapsed="1" x14ac:dyDescent="0.25">
      <c r="A101" s="30" t="s">
        <v>63</v>
      </c>
      <c r="B101" s="6">
        <f>SUM(B102:B102)</f>
        <v>1823652.573950626</v>
      </c>
    </row>
    <row r="102" spans="1:2" hidden="1" outlineLevel="1" x14ac:dyDescent="0.25">
      <c r="A102" s="19" t="s">
        <v>3</v>
      </c>
      <c r="B102" s="20">
        <v>1823652.573950626</v>
      </c>
    </row>
    <row r="103" spans="1:2" x14ac:dyDescent="0.25">
      <c r="A103" s="14" t="s">
        <v>14</v>
      </c>
      <c r="B103" s="21">
        <f>B105+B108+B112+B115+B119</f>
        <v>17390991.020297654</v>
      </c>
    </row>
    <row r="104" spans="1:2" x14ac:dyDescent="0.25">
      <c r="A104" s="26" t="s">
        <v>58</v>
      </c>
      <c r="B104" s="17"/>
    </row>
    <row r="105" spans="1:2" collapsed="1" x14ac:dyDescent="0.25">
      <c r="A105" s="30" t="s">
        <v>41</v>
      </c>
      <c r="B105" s="6">
        <f>SUM(B106:B107)</f>
        <v>4215107.9293107139</v>
      </c>
    </row>
    <row r="106" spans="1:2" hidden="1" outlineLevel="1" x14ac:dyDescent="0.25">
      <c r="A106" s="19" t="s">
        <v>0</v>
      </c>
      <c r="B106" s="20">
        <v>4187617.4380688732</v>
      </c>
    </row>
    <row r="107" spans="1:2" hidden="1" outlineLevel="1" x14ac:dyDescent="0.25">
      <c r="A107" s="19" t="s">
        <v>3</v>
      </c>
      <c r="B107" s="20">
        <v>27490.491241840362</v>
      </c>
    </row>
    <row r="108" spans="1:2" collapsed="1" x14ac:dyDescent="0.25">
      <c r="A108" s="30" t="s">
        <v>42</v>
      </c>
      <c r="B108" s="6">
        <f>SUM(B109:B110)</f>
        <v>764489.44912313356</v>
      </c>
    </row>
    <row r="109" spans="1:2" hidden="1" outlineLevel="1" x14ac:dyDescent="0.25">
      <c r="A109" s="19" t="s">
        <v>0</v>
      </c>
      <c r="B109" s="20">
        <v>750847.33972447133</v>
      </c>
    </row>
    <row r="110" spans="1:2" hidden="1" outlineLevel="1" x14ac:dyDescent="0.25">
      <c r="A110" s="19" t="s">
        <v>3</v>
      </c>
      <c r="B110" s="20">
        <v>13642.109398662253</v>
      </c>
    </row>
    <row r="111" spans="1:2" x14ac:dyDescent="0.25">
      <c r="A111" s="26" t="s">
        <v>59</v>
      </c>
      <c r="B111" s="17"/>
    </row>
    <row r="112" spans="1:2" collapsed="1" x14ac:dyDescent="0.25">
      <c r="A112" s="30" t="s">
        <v>43</v>
      </c>
      <c r="B112" s="6">
        <f>SUM(B113:B114)</f>
        <v>4079404.2444689283</v>
      </c>
    </row>
    <row r="113" spans="1:2" hidden="1" outlineLevel="1" x14ac:dyDescent="0.25">
      <c r="A113" s="19" t="s">
        <v>0</v>
      </c>
      <c r="B113" s="20">
        <v>1334422.901391075</v>
      </c>
    </row>
    <row r="114" spans="1:2" hidden="1" outlineLevel="1" x14ac:dyDescent="0.25">
      <c r="A114" s="19" t="s">
        <v>3</v>
      </c>
      <c r="B114" s="20">
        <v>2744981.3430778533</v>
      </c>
    </row>
    <row r="115" spans="1:2" collapsed="1" x14ac:dyDescent="0.25">
      <c r="A115" s="30" t="s">
        <v>44</v>
      </c>
      <c r="B115" s="6">
        <f>SUM(B116:B117)</f>
        <v>3401489.3974948782</v>
      </c>
    </row>
    <row r="116" spans="1:2" hidden="1" outlineLevel="1" x14ac:dyDescent="0.25">
      <c r="A116" s="19" t="s">
        <v>0</v>
      </c>
      <c r="B116" s="20">
        <v>1159970.763314236</v>
      </c>
    </row>
    <row r="117" spans="1:2" hidden="1" outlineLevel="1" x14ac:dyDescent="0.25">
      <c r="A117" s="19" t="s">
        <v>3</v>
      </c>
      <c r="B117" s="20">
        <v>2241518.6341806422</v>
      </c>
    </row>
    <row r="118" spans="1:2" x14ac:dyDescent="0.25">
      <c r="A118" s="26" t="s">
        <v>60</v>
      </c>
      <c r="B118" s="17"/>
    </row>
    <row r="119" spans="1:2" collapsed="1" x14ac:dyDescent="0.25">
      <c r="A119" s="30" t="s">
        <v>45</v>
      </c>
      <c r="B119" s="6">
        <f>B120</f>
        <v>4930499.9999000002</v>
      </c>
    </row>
    <row r="120" spans="1:2" hidden="1" outlineLevel="1" x14ac:dyDescent="0.25">
      <c r="A120" s="19" t="s">
        <v>0</v>
      </c>
      <c r="B120" s="20">
        <v>4930499.9999000002</v>
      </c>
    </row>
    <row r="121" spans="1:2" x14ac:dyDescent="0.25">
      <c r="A121" s="14" t="s">
        <v>15</v>
      </c>
      <c r="B121" s="18">
        <v>28820839.011884399</v>
      </c>
    </row>
    <row r="122" spans="1:2" collapsed="1" x14ac:dyDescent="0.25">
      <c r="A122" s="23" t="s">
        <v>46</v>
      </c>
      <c r="B122" s="13">
        <f>B123+B127+B129+B134+B136+B141+B145+B153+B155+B143+B147+B149+B151</f>
        <v>54081858.570035316</v>
      </c>
    </row>
    <row r="123" spans="1:2" s="29" customFormat="1" hidden="1" outlineLevel="1" collapsed="1" x14ac:dyDescent="0.25">
      <c r="A123" s="28" t="s">
        <v>34</v>
      </c>
      <c r="B123" s="31">
        <f>SUM(B124:B126)</f>
        <v>7578473.8966854205</v>
      </c>
    </row>
    <row r="124" spans="1:2" hidden="1" outlineLevel="2" x14ac:dyDescent="0.25">
      <c r="A124" s="19" t="s">
        <v>0</v>
      </c>
      <c r="B124" s="20">
        <v>246861</v>
      </c>
    </row>
    <row r="125" spans="1:2" hidden="1" outlineLevel="2" x14ac:dyDescent="0.25">
      <c r="A125" s="19" t="s">
        <v>3</v>
      </c>
      <c r="B125" s="20">
        <v>5452690.7866854202</v>
      </c>
    </row>
    <row r="126" spans="1:2" hidden="1" outlineLevel="2" x14ac:dyDescent="0.25">
      <c r="A126" s="19" t="s">
        <v>5</v>
      </c>
      <c r="B126" s="20">
        <v>1878922.11</v>
      </c>
    </row>
    <row r="127" spans="1:2" s="29" customFormat="1" hidden="1" outlineLevel="1" collapsed="1" x14ac:dyDescent="0.25">
      <c r="A127" s="28" t="s">
        <v>39</v>
      </c>
      <c r="B127" s="31">
        <f>B128</f>
        <v>460000</v>
      </c>
    </row>
    <row r="128" spans="1:2" hidden="1" outlineLevel="2" x14ac:dyDescent="0.25">
      <c r="A128" s="19" t="s">
        <v>3</v>
      </c>
      <c r="B128" s="20">
        <v>460000</v>
      </c>
    </row>
    <row r="129" spans="1:2" s="29" customFormat="1" hidden="1" outlineLevel="1" collapsed="1" x14ac:dyDescent="0.25">
      <c r="A129" s="28" t="s">
        <v>32</v>
      </c>
      <c r="B129" s="31">
        <f>SUM(B130:B133)</f>
        <v>13494770.131899999</v>
      </c>
    </row>
    <row r="130" spans="1:2" hidden="1" outlineLevel="2" x14ac:dyDescent="0.25">
      <c r="A130" s="19" t="s">
        <v>0</v>
      </c>
      <c r="B130" s="20">
        <v>276780</v>
      </c>
    </row>
    <row r="131" spans="1:2" hidden="1" outlineLevel="2" x14ac:dyDescent="0.25">
      <c r="A131" s="19" t="s">
        <v>2</v>
      </c>
      <c r="B131" s="20">
        <v>5432606.5598999998</v>
      </c>
    </row>
    <row r="132" spans="1:2" hidden="1" outlineLevel="2" x14ac:dyDescent="0.25">
      <c r="A132" s="19" t="s">
        <v>4</v>
      </c>
      <c r="B132" s="20">
        <v>83333</v>
      </c>
    </row>
    <row r="133" spans="1:2" hidden="1" outlineLevel="2" x14ac:dyDescent="0.25">
      <c r="A133" s="19" t="s">
        <v>5</v>
      </c>
      <c r="B133" s="20">
        <v>7702050.5719999997</v>
      </c>
    </row>
    <row r="134" spans="1:2" s="29" customFormat="1" hidden="1" outlineLevel="1" collapsed="1" x14ac:dyDescent="0.25">
      <c r="A134" s="28" t="s">
        <v>38</v>
      </c>
      <c r="B134" s="31">
        <f>B135</f>
        <v>4182979.3199</v>
      </c>
    </row>
    <row r="135" spans="1:2" hidden="1" outlineLevel="2" x14ac:dyDescent="0.25">
      <c r="A135" s="19" t="s">
        <v>5</v>
      </c>
      <c r="B135" s="20">
        <v>4182979.3199</v>
      </c>
    </row>
    <row r="136" spans="1:2" s="29" customFormat="1" hidden="1" outlineLevel="1" collapsed="1" x14ac:dyDescent="0.25">
      <c r="A136" s="28" t="s">
        <v>33</v>
      </c>
      <c r="B136" s="31">
        <f>SUM(B137:B140)</f>
        <v>1646937.6698000003</v>
      </c>
    </row>
    <row r="137" spans="1:2" hidden="1" outlineLevel="2" x14ac:dyDescent="0.25">
      <c r="A137" s="19" t="s">
        <v>0</v>
      </c>
      <c r="B137" s="20">
        <v>688864.99990000005</v>
      </c>
    </row>
    <row r="138" spans="1:2" hidden="1" outlineLevel="2" x14ac:dyDescent="0.25">
      <c r="A138" s="19" t="s">
        <v>2</v>
      </c>
      <c r="B138" s="20">
        <v>296920</v>
      </c>
    </row>
    <row r="139" spans="1:2" hidden="1" outlineLevel="2" x14ac:dyDescent="0.25">
      <c r="A139" s="19" t="s">
        <v>4</v>
      </c>
      <c r="B139" s="20">
        <v>98333</v>
      </c>
    </row>
    <row r="140" spans="1:2" hidden="1" outlineLevel="2" x14ac:dyDescent="0.25">
      <c r="A140" s="19" t="s">
        <v>5</v>
      </c>
      <c r="B140" s="20">
        <v>562819.66989999998</v>
      </c>
    </row>
    <row r="141" spans="1:2" s="29" customFormat="1" hidden="1" outlineLevel="1" collapsed="1" x14ac:dyDescent="0.25">
      <c r="A141" s="28" t="s">
        <v>35</v>
      </c>
      <c r="B141" s="31">
        <f>B142</f>
        <v>40333</v>
      </c>
    </row>
    <row r="142" spans="1:2" hidden="1" outlineLevel="2" x14ac:dyDescent="0.25">
      <c r="A142" s="19" t="s">
        <v>4</v>
      </c>
      <c r="B142" s="20">
        <v>40333</v>
      </c>
    </row>
    <row r="143" spans="1:2" s="29" customFormat="1" hidden="1" outlineLevel="1" collapsed="1" x14ac:dyDescent="0.25">
      <c r="A143" s="28" t="s">
        <v>48</v>
      </c>
      <c r="B143" s="31">
        <f>B144</f>
        <v>8800000</v>
      </c>
    </row>
    <row r="144" spans="1:2" hidden="1" outlineLevel="2" x14ac:dyDescent="0.25">
      <c r="A144" s="19" t="s">
        <v>5</v>
      </c>
      <c r="B144" s="20">
        <v>8800000</v>
      </c>
    </row>
    <row r="145" spans="1:5" s="29" customFormat="1" hidden="1" outlineLevel="1" collapsed="1" x14ac:dyDescent="0.25">
      <c r="A145" s="28" t="s">
        <v>36</v>
      </c>
      <c r="B145" s="31">
        <f>B146</f>
        <v>1602415</v>
      </c>
    </row>
    <row r="146" spans="1:5" hidden="1" outlineLevel="2" x14ac:dyDescent="0.25">
      <c r="A146" s="19" t="s">
        <v>4</v>
      </c>
      <c r="B146" s="20">
        <v>1602415</v>
      </c>
    </row>
    <row r="147" spans="1:5" s="29" customFormat="1" hidden="1" outlineLevel="1" collapsed="1" x14ac:dyDescent="0.25">
      <c r="A147" s="28" t="s">
        <v>64</v>
      </c>
      <c r="B147" s="31">
        <f>B148</f>
        <v>1488207</v>
      </c>
    </row>
    <row r="148" spans="1:5" hidden="1" outlineLevel="2" x14ac:dyDescent="0.25">
      <c r="A148" s="19" t="s">
        <v>2</v>
      </c>
      <c r="B148" s="20">
        <v>1488207</v>
      </c>
    </row>
    <row r="149" spans="1:5" s="29" customFormat="1" hidden="1" outlineLevel="1" collapsed="1" x14ac:dyDescent="0.25">
      <c r="A149" s="28" t="s">
        <v>66</v>
      </c>
      <c r="B149" s="31">
        <f>B150</f>
        <v>1490652</v>
      </c>
    </row>
    <row r="150" spans="1:5" hidden="1" outlineLevel="2" x14ac:dyDescent="0.25">
      <c r="A150" s="19" t="s">
        <v>2</v>
      </c>
      <c r="B150" s="20">
        <v>1490652</v>
      </c>
    </row>
    <row r="151" spans="1:5" s="29" customFormat="1" hidden="1" outlineLevel="1" collapsed="1" x14ac:dyDescent="0.25">
      <c r="A151" s="28" t="s">
        <v>65</v>
      </c>
      <c r="B151" s="31">
        <f>B152</f>
        <v>1493272</v>
      </c>
    </row>
    <row r="152" spans="1:5" hidden="1" outlineLevel="2" x14ac:dyDescent="0.25">
      <c r="A152" s="19" t="s">
        <v>2</v>
      </c>
      <c r="B152" s="20">
        <v>1493272</v>
      </c>
    </row>
    <row r="153" spans="1:5" s="29" customFormat="1" hidden="1" outlineLevel="1" collapsed="1" x14ac:dyDescent="0.25">
      <c r="A153" s="28" t="s">
        <v>37</v>
      </c>
      <c r="B153" s="31">
        <f>B154</f>
        <v>1000000</v>
      </c>
    </row>
    <row r="154" spans="1:5" hidden="1" outlineLevel="2" x14ac:dyDescent="0.25">
      <c r="A154" s="19" t="s">
        <v>5</v>
      </c>
      <c r="B154" s="20">
        <v>1000000</v>
      </c>
    </row>
    <row r="155" spans="1:5" x14ac:dyDescent="0.25">
      <c r="A155" s="27" t="s">
        <v>16</v>
      </c>
      <c r="B155" s="16">
        <v>10803818.5517499</v>
      </c>
    </row>
    <row r="156" spans="1:5" x14ac:dyDescent="0.25">
      <c r="A156" s="7"/>
      <c r="B156" s="8"/>
    </row>
    <row r="157" spans="1:5" x14ac:dyDescent="0.25">
      <c r="A157" s="9"/>
      <c r="B157" s="10"/>
      <c r="C157" s="9"/>
      <c r="D157" s="9"/>
      <c r="E157" s="9"/>
    </row>
    <row r="158" spans="1:5" x14ac:dyDescent="0.25">
      <c r="A158" s="9"/>
      <c r="B158" s="10"/>
      <c r="C158" s="9"/>
      <c r="D158" s="9"/>
      <c r="E158" s="9"/>
    </row>
    <row r="159" spans="1:5" x14ac:dyDescent="0.25">
      <c r="A159" s="9"/>
      <c r="B159" s="10"/>
      <c r="C159" s="9"/>
      <c r="D159" s="9"/>
      <c r="E159" s="9"/>
    </row>
    <row r="160" spans="1:5" x14ac:dyDescent="0.25">
      <c r="A160" s="9"/>
      <c r="B160" s="10"/>
      <c r="C160" s="9"/>
      <c r="D160" s="9"/>
      <c r="E160" s="9"/>
    </row>
    <row r="161" spans="2:2" x14ac:dyDescent="0.25">
      <c r="B161" s="10"/>
    </row>
    <row r="162" spans="2:2" x14ac:dyDescent="0.25">
      <c r="B162" s="10"/>
    </row>
    <row r="163" spans="2:2" x14ac:dyDescent="0.25">
      <c r="B163" s="10"/>
    </row>
    <row r="164" spans="2:2" x14ac:dyDescent="0.25">
      <c r="B164" s="10"/>
    </row>
    <row r="165" spans="2:2" x14ac:dyDescent="0.25">
      <c r="B165" s="10"/>
    </row>
    <row r="166" spans="2:2" x14ac:dyDescent="0.25">
      <c r="B166" s="10"/>
    </row>
  </sheetData>
  <autoFilter ref="A16:B155" xr:uid="{00000000-0001-0000-0000-000000000000}"/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Tuuli Mägi</dc:creator>
  <cp:lastModifiedBy>Tuuli Mägi</cp:lastModifiedBy>
  <dcterms:created xsi:type="dcterms:W3CDTF">2020-02-10T10:29:23Z</dcterms:created>
  <dcterms:modified xsi:type="dcterms:W3CDTF">2025-01-02T14:19:24Z</dcterms:modified>
</cp:coreProperties>
</file>